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noli\AppData\Local\Microsoft\Windows\INetCache\Content.Outlook\BITVWV21\"/>
    </mc:Choice>
  </mc:AlternateContent>
  <bookViews>
    <workbookView xWindow="0" yWindow="0" windowWidth="19200" windowHeight="7050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2" l="1"/>
  <c r="R3" i="2"/>
  <c r="S8" i="2" l="1"/>
  <c r="R8" i="2"/>
  <c r="U8" i="2" s="1"/>
  <c r="S7" i="2"/>
  <c r="R7" i="2"/>
  <c r="U7" i="2" s="1"/>
  <c r="U6" i="2"/>
  <c r="S6" i="2"/>
  <c r="R6" i="2"/>
  <c r="S5" i="2"/>
  <c r="R5" i="2"/>
  <c r="U5" i="2" s="1"/>
  <c r="S4" i="2"/>
  <c r="R4" i="2"/>
  <c r="U4" i="2" s="1"/>
  <c r="U3" i="2"/>
</calcChain>
</file>

<file path=xl/sharedStrings.xml><?xml version="1.0" encoding="utf-8"?>
<sst xmlns="http://schemas.openxmlformats.org/spreadsheetml/2006/main" count="193" uniqueCount="116">
  <si>
    <r>
      <rPr>
        <b/>
        <sz val="9"/>
        <color rgb="FF000000"/>
        <rFont val="Arial"/>
        <family val="2"/>
      </rPr>
      <t>N*</t>
    </r>
  </si>
  <si>
    <t>Settore coinvolto</t>
  </si>
  <si>
    <t>Processo</t>
  </si>
  <si>
    <t>Reato</t>
  </si>
  <si>
    <t>Modello
collegato</t>
  </si>
  <si>
    <t>Attività collegate</t>
  </si>
  <si>
    <t>Funzioni coinvolte</t>
  </si>
  <si>
    <t>Controlli / procedure</t>
  </si>
  <si>
    <t>Misure programmabili</t>
  </si>
  <si>
    <r>
      <rPr>
        <sz val="9"/>
        <color rgb="FF000000"/>
        <rFont val="Arial"/>
        <family val="2"/>
      </rPr>
      <t>1</t>
    </r>
  </si>
  <si>
    <t>Tutti</t>
  </si>
  <si>
    <t>Peculato (art.314 c.p.);
Peculato mediante profitto dell'errore altrui (art. 316 c.p );</t>
  </si>
  <si>
    <t>190</t>
  </si>
  <si>
    <r>
      <rPr>
        <sz val="9"/>
        <color rgb="FF000000"/>
        <rFont val="Arial"/>
        <family val="2"/>
      </rPr>
      <t>2</t>
    </r>
  </si>
  <si>
    <t>Gestione processi finanziati. Gestione processi di acquisto  e  gestione  dei fornitori
Gestione del personale</t>
  </si>
  <si>
    <t>Abuso d’ufficio (art.232 c.p.);</t>
  </si>
  <si>
    <t>Attività finanziate, acquisti e fornitori, gestione del personale</t>
  </si>
  <si>
    <r>
      <rPr>
        <sz val="9"/>
        <color rgb="FF000000"/>
        <rFont val="Arial"/>
        <family val="2"/>
      </rPr>
      <t>3</t>
    </r>
  </si>
  <si>
    <t xml:space="preserve">Gestione dei processi inerenti le attività di ricerca, analisi, assistenza e consulenza sui prodotti e sui processi condotte sotto accordi o meno di confidenzialità </t>
  </si>
  <si>
    <t>Utilizzazione d'invenzioni o scoperte conosciute per ragione d'ufficio (art. 325 c.p);</t>
  </si>
  <si>
    <t xml:space="preserve">Attività di ricerca, analisi, assistenza e consulenza sui prodotti e sui processi condotte sotto accordi o meno di confidenzialità </t>
  </si>
  <si>
    <r>
      <rPr>
        <sz val="9"/>
        <color rgb="FF000000"/>
        <rFont val="Arial"/>
        <family val="2"/>
      </rPr>
      <t>4</t>
    </r>
  </si>
  <si>
    <t>Tutti i processi</t>
  </si>
  <si>
    <t>Rivelazione ed utilizzazione di segreti di ufficio (art 326 c.p.);</t>
  </si>
  <si>
    <t>Tutte</t>
  </si>
  <si>
    <r>
      <rPr>
        <sz val="9"/>
        <color rgb="FF000000"/>
        <rFont val="Arial"/>
        <family val="2"/>
      </rPr>
      <t>5</t>
    </r>
  </si>
  <si>
    <t>Gestione processi finanziati. Gestione processi connessi alla sicurezza sui luoghi di lavoro</t>
  </si>
  <si>
    <t>Rifiuto di atti d’ufficio. Omissione (art.328 c.p.);</t>
  </si>
  <si>
    <t>na</t>
  </si>
  <si>
    <t>Interruzione di un servizio pubblico o di pubblica necessità
(art.331 c.p.);</t>
  </si>
  <si>
    <t>Non applicabile</t>
  </si>
  <si>
    <t>Rifiuto o ritardo di obbedienza commesso da un militare o da un agente della forza pubblica. (art. 329 c.p.);</t>
  </si>
  <si>
    <t>Sottrazione   o   danneggiamento   di   cose   sottoposte   a
sequestro disposto nel corso di un procedimento penale o dall'autorità amministrativa (art. 334 c.p);</t>
  </si>
  <si>
    <t>Violazione colposa di doveri inerenti alla custodia di cose
sottoposte a sequestro disposto nel corso di un procedimento penale o dall'autorità amministrativa (art. 335 c.p).</t>
  </si>
  <si>
    <t>Tempi di realizzazione</t>
  </si>
  <si>
    <t>Indicatori di monitoraggio</t>
  </si>
  <si>
    <t xml:space="preserve">Procedure collegate alle attività finanziate;
Controllo periodico delle casse; </t>
  </si>
  <si>
    <t>Gestione processi finanziati. 
Gestione casse.</t>
  </si>
  <si>
    <t xml:space="preserve">Verifica stato di avanzamento progetti finanziati;
Controllo delle casse; </t>
  </si>
  <si>
    <t xml:space="preserve">Responsabile Amministrativo; Direttore Tecnico;
Responsabile Amministrativo; </t>
  </si>
  <si>
    <t xml:space="preserve">Attività finanziate;
Gestione casse; </t>
  </si>
  <si>
    <t>Verifica pubblicazione dati nel sito aziendale area Società Trasparente
Informatizzazione flusso riepilogo affidamenti istituzionali e CIG</t>
  </si>
  <si>
    <t xml:space="preserve">Trimestrale;
</t>
  </si>
  <si>
    <t xml:space="preserve">N. 4 controlli;
</t>
  </si>
  <si>
    <t>N. 4 controlli;
Verifica informatizzazione;</t>
  </si>
  <si>
    <t xml:space="preserve">RPCT;
Responsabile Amministrativo; </t>
  </si>
  <si>
    <t>Controllo Dichiarazioni</t>
  </si>
  <si>
    <t>Responsabili</t>
  </si>
  <si>
    <t>Responsabile del personale</t>
  </si>
  <si>
    <t>Promozione dell'etica e controllo sull'accesso ai dati aziendali</t>
  </si>
  <si>
    <t>n.1 incontro</t>
  </si>
  <si>
    <t>Amministrazione  e direzione, RSPP</t>
  </si>
  <si>
    <t>Ufficio amministrazione e personale, project management progetti finanziati, ufficio acquisti</t>
  </si>
  <si>
    <t>Procedure collegate alle attività finanziate, Regolamento acquisizione beni e servizi, Regolamento per l'affidamento di incarichi professionali, Procedura di gestione dei fornitori e manuale qualità per gli approvvigionamenti, Regolamento del personale. Codice etico e codice sanzionatorio. Formazione del personale dipendente.</t>
  </si>
  <si>
    <t>Dichiarazione riservatezza personale; Codice etico e codice sanzionatorio. Formazione del personale dipendente.</t>
  </si>
  <si>
    <t xml:space="preserve">Annuale
</t>
  </si>
  <si>
    <t xml:space="preserve">A campione
</t>
  </si>
  <si>
    <t xml:space="preserve">Trimestrale;
Entro il 30-6-2022; </t>
  </si>
  <si>
    <t>Verifica procedure progetti a parziale finanziamento con fondi europei</t>
  </si>
  <si>
    <t xml:space="preserve">Entro il 31-12-2022; </t>
  </si>
  <si>
    <t>N. 1 controllo</t>
  </si>
  <si>
    <t>RPCT; Responsabile personale; direttore Tecnico</t>
  </si>
  <si>
    <t>Domanda</t>
  </si>
  <si>
    <t>Il processo è discrezionale?</t>
  </si>
  <si>
    <t>Il processo produce effetti diretti all’esterno dell'azienda?</t>
  </si>
  <si>
    <t>Si tratta di un processo complesso che comporta il coinvolgimento di più amministrazioni (esclusi i controlli) in fasi successive per il conseguimento del risultato?</t>
  </si>
  <si>
    <t>Qual è l’impatto
economico del processo?</t>
  </si>
  <si>
    <t>Il risultato finale del processo può essere raggiunto anche effettuando una pluralità di operazioni di entità economica ridotta che, considerate complessivamente, alla fine assicurano lo stesso risultato (es.: pluralità di affidamenti ridotti)?</t>
  </si>
  <si>
    <t>Anche sulla base dell'esperienza pregressa, il tipo di controllo applicato sul processo è adeguato a neutralizzare il rischio?</t>
  </si>
  <si>
    <t>Rispetto al totale del personale impiegato nel singolo servizio (unità organizzativa semplice) competente a svolgere il processo (o la fase di processo di competenza della p.a.) nell’ambito della singola p.a., quale percentuale di personale è impiegata nel processo? (se il processo coinvolge l’attività di più servizi nell’ambito della stessa p.a. occorre riferire la percentuale al personale impiegato nei servizi coinvolti)</t>
  </si>
  <si>
    <t>Nel corso degli ultimi 5 anni sono state pronunciate sentenze della Corte dei conti a carico di dipendenti (dirigenti e dipendenti) della p.a. di riferimento o sono state pronunciate sentenze di risarcimento del danno nei confronti della p.a. di riferimento per la medesima
tipologia di evento o di tipologie analoghe?</t>
  </si>
  <si>
    <t>Nel corso degli ultimi 5 anni sono stati pubblicati su giornali o riviste articoli aventi ad oggetto il medesimo evento o eventi analoghi?</t>
  </si>
  <si>
    <t>A quale livello può collocarsi il rischio dell’evento (livello
apicale, livello intermedio o livello basso) ovvero la posizione/il ruolo che l’eventuale soggetto riveste
nell’organizzazione è
elevata, media o bassa?</t>
  </si>
  <si>
    <r>
      <t xml:space="preserve">Reato
</t>
    </r>
    <r>
      <rPr>
        <sz val="8"/>
        <rFont val="Arial"/>
        <family val="2"/>
      </rPr>
      <t>Peculato (art.314 c.p.); Peculato mediante profitto dell'errore altrui (art. 316 c.p
);</t>
    </r>
  </si>
  <si>
    <r>
      <t xml:space="preserve">Attività
</t>
    </r>
    <r>
      <rPr>
        <sz val="8"/>
        <rFont val="Arial"/>
        <family val="2"/>
      </rPr>
      <t>gestione della cassa, utilizzo beni aziendali</t>
    </r>
  </si>
  <si>
    <t>1 Discrezionalità</t>
  </si>
  <si>
    <t>2 Rilevanza esterna</t>
  </si>
  <si>
    <t>3 Complessità del
processo</t>
  </si>
  <si>
    <t>4 Valore economico</t>
  </si>
  <si>
    <t>5 Frazionabilità del
processo</t>
  </si>
  <si>
    <t>6 Controlli</t>
  </si>
  <si>
    <t>7 Impatto organizzativo</t>
  </si>
  <si>
    <t>8 Impatto economico</t>
  </si>
  <si>
    <t>9 Impatto reputazionale</t>
  </si>
  <si>
    <t>10 Impatto organizzativo, economico e
sull’immagine</t>
  </si>
  <si>
    <t>Valutazione della probabilità</t>
  </si>
  <si>
    <t>Valutazione dell'impatto</t>
  </si>
  <si>
    <t>Valutazione complessiva rischio</t>
  </si>
  <si>
    <t>LIVELLO</t>
  </si>
  <si>
    <t>2 = E’ parzialmente vincolato
dalla legge e da atti amministrativi (regolamenti, direttive, circolari)</t>
  </si>
  <si>
    <t>2 = No, ha come destinatario
finale un ufficio interno</t>
  </si>
  <si>
    <t>1 = No, il processo coinvolge
una sola p.a.</t>
  </si>
  <si>
    <t>1 = Ha rilevanza esclusivamente
interna</t>
  </si>
  <si>
    <t>1 = No</t>
  </si>
  <si>
    <t>4 = Sì, è molto efficace</t>
  </si>
  <si>
    <t>2 = Fino a circa il 40%</t>
  </si>
  <si>
    <t>0 = No</t>
  </si>
  <si>
    <t>BASSO</t>
  </si>
  <si>
    <t>Peculato (art.314 c.p.); Peculato mediante profitto dell'errore altrui (art. 316 c.p
);</t>
  </si>
  <si>
    <t>Attività finanziate</t>
  </si>
  <si>
    <t>5 = Sì, il risultato del processo è
rivolto direttamente ad utenti esterni all'azienda</t>
  </si>
  <si>
    <t>5 = Sì, il processo coinvolge più
di 5 amministrazioni</t>
  </si>
  <si>
    <t>3 = Comporta l’attribuzione di
vantaggi a soggetti esterni, ma di non particolare rilievo economico (es.: concessione di borsa di studio per studenti)</t>
  </si>
  <si>
    <t>1 = Sì, costituisce un efficace
strumento di neutralizzazione</t>
  </si>
  <si>
    <t>1 = A livello di addetto</t>
  </si>
  <si>
    <t>3 = A livello di dirigente di
ufficio non generale ovvero di posizione apicale o di posizione organizzativa</t>
  </si>
  <si>
    <t>4 = E’ parzialmente vincolato
solo da atti amministrativi (regolamenti, direttive, circolari)</t>
  </si>
  <si>
    <t>3 = Sì, per una percentuale
approssimativa del 50%</t>
  </si>
  <si>
    <t>1 = Fino a circa il 20%</t>
  </si>
  <si>
    <t>2 = A livello di collaboratore o funzionario</t>
  </si>
  <si>
    <t>3 = Fino a circa il 60%</t>
  </si>
  <si>
    <t>Rifiuto di atti d’ufficio.
Omissione (art.328 c.p.);</t>
  </si>
  <si>
    <t>Attività finanziate collegabili a servizi di pubblica utilità, attività per la tutela della sicurezza sul lavoro</t>
  </si>
  <si>
    <t>Attività  finanziate, attività per la tutela della sicurezza sul lavoro</t>
  </si>
  <si>
    <t>Procedure collegate alle attività finanziate. Indicazioni dei  comportamenti da  tenere  nel contesto della sicurezza sui luoghi di lavoro. Gestione delle risorse umane. Codice sanzionatorio. Formazione del personale.</t>
  </si>
  <si>
    <t xml:space="preserve">RPCT;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</si>
</sst>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name val="Calibri"/>
      <family val="2"/>
      <charset val="204"/>
    </font>
    <font>
      <b/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sz val="8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0" fillId="0" borderId="0" xfId="0" applyProtection="1"/>
    <xf numFmtId="0" fontId="3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left" vertical="top"/>
    </xf>
    <xf numFmtId="0" fontId="4" fillId="0" borderId="1" xfId="0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/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"/>
  <sheetViews>
    <sheetView tabSelected="1" view="pageLayout" topLeftCell="C1" zoomScale="60" zoomScaleNormal="100" zoomScalePageLayoutView="60" workbookViewId="0">
      <selection activeCell="L8" sqref="L8"/>
    </sheetView>
  </sheetViews>
  <sheetFormatPr defaultColWidth="9.1796875" defaultRowHeight="14.5" x14ac:dyDescent="0.35"/>
  <cols>
    <col min="1" max="1" width="5" style="3" customWidth="1"/>
    <col min="2" max="2" width="21.54296875" style="3" customWidth="1"/>
    <col min="3" max="3" width="21.26953125" style="3" customWidth="1"/>
    <col min="4" max="4" width="48.1796875" style="3" customWidth="1"/>
    <col min="5" max="5" width="11.453125" style="3" customWidth="1"/>
    <col min="6" max="6" width="21.81640625" style="3" customWidth="1"/>
    <col min="7" max="7" width="21.54296875" style="3" customWidth="1"/>
    <col min="8" max="8" width="37.54296875" style="3" customWidth="1"/>
    <col min="9" max="9" width="25.453125" style="3" customWidth="1"/>
    <col min="10" max="11" width="21.54296875" style="3" customWidth="1"/>
    <col min="12" max="12" width="22.26953125" style="3" customWidth="1"/>
    <col min="13" max="16384" width="9.1796875" style="3"/>
  </cols>
  <sheetData>
    <row r="2" spans="1:12" ht="23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34</v>
      </c>
      <c r="K2" s="2" t="s">
        <v>35</v>
      </c>
      <c r="L2" s="2" t="s">
        <v>47</v>
      </c>
    </row>
    <row r="3" spans="1:12" ht="57.5" x14ac:dyDescent="0.35">
      <c r="A3" s="4" t="s">
        <v>9</v>
      </c>
      <c r="B3" s="5" t="s">
        <v>10</v>
      </c>
      <c r="C3" s="5" t="s">
        <v>37</v>
      </c>
      <c r="D3" s="5" t="s">
        <v>11</v>
      </c>
      <c r="E3" s="5" t="s">
        <v>12</v>
      </c>
      <c r="F3" s="5" t="s">
        <v>40</v>
      </c>
      <c r="G3" s="5" t="s">
        <v>10</v>
      </c>
      <c r="H3" s="5" t="s">
        <v>36</v>
      </c>
      <c r="I3" s="5" t="s">
        <v>38</v>
      </c>
      <c r="J3" s="5" t="s">
        <v>42</v>
      </c>
      <c r="K3" s="5" t="s">
        <v>43</v>
      </c>
      <c r="L3" s="5" t="s">
        <v>39</v>
      </c>
    </row>
    <row r="4" spans="1:12" ht="92" x14ac:dyDescent="0.35">
      <c r="A4" s="4" t="s">
        <v>13</v>
      </c>
      <c r="B4" s="5" t="s">
        <v>10</v>
      </c>
      <c r="C4" s="5" t="s">
        <v>14</v>
      </c>
      <c r="D4" s="5" t="s">
        <v>15</v>
      </c>
      <c r="E4" s="5" t="s">
        <v>12</v>
      </c>
      <c r="F4" s="5" t="s">
        <v>16</v>
      </c>
      <c r="G4" s="5" t="s">
        <v>52</v>
      </c>
      <c r="H4" s="5" t="s">
        <v>53</v>
      </c>
      <c r="I4" s="5" t="s">
        <v>41</v>
      </c>
      <c r="J4" s="5" t="s">
        <v>57</v>
      </c>
      <c r="K4" s="5" t="s">
        <v>44</v>
      </c>
      <c r="L4" s="5" t="s">
        <v>45</v>
      </c>
    </row>
    <row r="5" spans="1:12" ht="59.5" customHeight="1" x14ac:dyDescent="0.35">
      <c r="A5" s="4" t="s">
        <v>17</v>
      </c>
      <c r="B5" s="5" t="s">
        <v>10</v>
      </c>
      <c r="C5" s="5" t="s">
        <v>18</v>
      </c>
      <c r="D5" s="5" t="s">
        <v>19</v>
      </c>
      <c r="E5" s="5" t="s">
        <v>12</v>
      </c>
      <c r="F5" s="5" t="s">
        <v>20</v>
      </c>
      <c r="G5" s="5" t="s">
        <v>10</v>
      </c>
      <c r="H5" s="5" t="s">
        <v>54</v>
      </c>
      <c r="I5" s="5" t="s">
        <v>46</v>
      </c>
      <c r="J5" s="5" t="s">
        <v>55</v>
      </c>
      <c r="K5" s="5" t="s">
        <v>56</v>
      </c>
      <c r="L5" s="5" t="s">
        <v>48</v>
      </c>
    </row>
    <row r="6" spans="1:12" ht="34.5" x14ac:dyDescent="0.35">
      <c r="A6" s="4" t="s">
        <v>21</v>
      </c>
      <c r="B6" s="5" t="s">
        <v>10</v>
      </c>
      <c r="C6" s="5" t="s">
        <v>22</v>
      </c>
      <c r="D6" s="5" t="s">
        <v>23</v>
      </c>
      <c r="E6" s="5" t="s">
        <v>12</v>
      </c>
      <c r="F6" s="5" t="s">
        <v>24</v>
      </c>
      <c r="G6" s="5" t="s">
        <v>10</v>
      </c>
      <c r="H6" s="5" t="s">
        <v>54</v>
      </c>
      <c r="I6" s="5" t="s">
        <v>49</v>
      </c>
      <c r="J6" s="5" t="s">
        <v>59</v>
      </c>
      <c r="K6" s="5" t="s">
        <v>50</v>
      </c>
      <c r="L6" s="5" t="s">
        <v>61</v>
      </c>
    </row>
    <row r="7" spans="1:12" ht="57.5" x14ac:dyDescent="0.35">
      <c r="A7" s="4" t="s">
        <v>25</v>
      </c>
      <c r="B7" s="5" t="s">
        <v>10</v>
      </c>
      <c r="C7" s="5" t="s">
        <v>26</v>
      </c>
      <c r="D7" s="5" t="s">
        <v>27</v>
      </c>
      <c r="E7" s="5" t="s">
        <v>12</v>
      </c>
      <c r="F7" s="5" t="s">
        <v>113</v>
      </c>
      <c r="G7" s="8" t="s">
        <v>51</v>
      </c>
      <c r="H7" s="8" t="s">
        <v>114</v>
      </c>
      <c r="I7" s="8" t="s">
        <v>58</v>
      </c>
      <c r="J7" s="8" t="s">
        <v>59</v>
      </c>
      <c r="K7" s="8" t="s">
        <v>60</v>
      </c>
      <c r="L7" s="5" t="s">
        <v>115</v>
      </c>
    </row>
    <row r="8" spans="1:12" ht="23" x14ac:dyDescent="0.35">
      <c r="A8" s="6"/>
      <c r="B8" s="7"/>
      <c r="C8" s="5" t="s">
        <v>28</v>
      </c>
      <c r="D8" s="5" t="s">
        <v>29</v>
      </c>
      <c r="E8" s="5" t="s">
        <v>12</v>
      </c>
      <c r="F8" s="5" t="s">
        <v>30</v>
      </c>
      <c r="G8" s="7"/>
      <c r="H8" s="7"/>
      <c r="I8" s="7"/>
      <c r="J8" s="7"/>
      <c r="K8" s="7"/>
      <c r="L8" s="7"/>
    </row>
    <row r="9" spans="1:12" ht="23" x14ac:dyDescent="0.35">
      <c r="A9" s="6"/>
      <c r="B9" s="7"/>
      <c r="C9" s="5" t="s">
        <v>28</v>
      </c>
      <c r="D9" s="5" t="s">
        <v>31</v>
      </c>
      <c r="E9" s="5" t="s">
        <v>12</v>
      </c>
      <c r="F9" s="5" t="s">
        <v>30</v>
      </c>
      <c r="G9" s="7"/>
      <c r="H9" s="7"/>
      <c r="I9" s="7"/>
      <c r="J9" s="7"/>
      <c r="K9" s="7"/>
      <c r="L9" s="7"/>
    </row>
    <row r="10" spans="1:12" ht="34.5" x14ac:dyDescent="0.35">
      <c r="A10" s="6"/>
      <c r="B10" s="7"/>
      <c r="C10" s="5" t="s">
        <v>28</v>
      </c>
      <c r="D10" s="5" t="s">
        <v>32</v>
      </c>
      <c r="E10" s="5" t="s">
        <v>12</v>
      </c>
      <c r="F10" s="5" t="s">
        <v>30</v>
      </c>
      <c r="G10" s="7"/>
      <c r="H10" s="7"/>
      <c r="I10" s="7"/>
      <c r="J10" s="7"/>
      <c r="K10" s="7"/>
      <c r="L10" s="7"/>
    </row>
    <row r="11" spans="1:12" ht="34.5" x14ac:dyDescent="0.35">
      <c r="A11" s="6"/>
      <c r="B11" s="7"/>
      <c r="C11" s="5" t="s">
        <v>28</v>
      </c>
      <c r="D11" s="5" t="s">
        <v>33</v>
      </c>
      <c r="E11" s="5" t="s">
        <v>12</v>
      </c>
      <c r="F11" s="5" t="s">
        <v>30</v>
      </c>
      <c r="G11" s="7"/>
      <c r="H11" s="7"/>
      <c r="I11" s="7"/>
      <c r="J11" s="7"/>
      <c r="K11" s="7"/>
      <c r="L11" s="7"/>
    </row>
  </sheetData>
  <pageMargins left="0.70866141732283472" right="0.70866141732283472" top="0.74803149606299213" bottom="0.74803149606299213" header="0.31496062992125984" footer="0.31496062992125984"/>
  <pageSetup paperSize="9" scale="46" orientation="landscape" horizontalDpi="4294967293" r:id="rId1"/>
  <headerFooter>
    <oddHeader>&amp;L&amp;GSTAZIONE SPERIMENTALE DEL VETRO S.c.p.A.&amp;C
VALUTAZIONE DEL RISCHIO ANNO 2021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C7" workbookViewId="0">
      <selection activeCell="M1" sqref="M1"/>
    </sheetView>
  </sheetViews>
  <sheetFormatPr defaultColWidth="9.1796875" defaultRowHeight="14.5" x14ac:dyDescent="0.35"/>
  <cols>
    <col min="1" max="1" width="13.26953125" customWidth="1"/>
    <col min="2" max="2" width="8" customWidth="1"/>
    <col min="3" max="3" width="5.1796875" customWidth="1"/>
    <col min="4" max="4" width="13.1796875" customWidth="1"/>
    <col min="5" max="5" width="0.1796875" customWidth="1"/>
    <col min="6" max="6" width="10.26953125" customWidth="1"/>
    <col min="7" max="7" width="5.453125" customWidth="1"/>
    <col min="8" max="8" width="18.7265625" customWidth="1"/>
    <col min="9" max="9" width="16.81640625" style="19" customWidth="1"/>
    <col min="10" max="10" width="18.81640625" style="19" customWidth="1"/>
    <col min="11" max="11" width="19.453125" customWidth="1"/>
    <col min="12" max="12" width="14.7265625" customWidth="1"/>
    <col min="13" max="13" width="18.81640625" customWidth="1"/>
    <col min="14" max="14" width="19.81640625" customWidth="1"/>
    <col min="15" max="15" width="16.453125" customWidth="1"/>
    <col min="16" max="16" width="15.453125" customWidth="1"/>
    <col min="17" max="17" width="1.453125" customWidth="1"/>
    <col min="18" max="18" width="11.54296875" customWidth="1"/>
    <col min="19" max="19" width="9.26953125" customWidth="1"/>
    <col min="20" max="20" width="2.54296875" customWidth="1"/>
    <col min="22" max="22" width="2.81640625" customWidth="1"/>
    <col min="23" max="23" width="8.7265625" customWidth="1"/>
  </cols>
  <sheetData>
    <row r="1" spans="1:23" ht="182" x14ac:dyDescent="0.35">
      <c r="A1" s="20" t="s">
        <v>62</v>
      </c>
      <c r="B1" s="20"/>
      <c r="C1" s="21"/>
      <c r="D1" s="21"/>
      <c r="E1" s="22" t="s">
        <v>63</v>
      </c>
      <c r="F1" s="22"/>
      <c r="G1" s="22"/>
      <c r="H1" s="9" t="s">
        <v>64</v>
      </c>
      <c r="I1" s="9" t="s">
        <v>65</v>
      </c>
      <c r="J1" s="9" t="s">
        <v>66</v>
      </c>
      <c r="K1" s="9" t="s">
        <v>67</v>
      </c>
      <c r="L1" s="9" t="s">
        <v>68</v>
      </c>
      <c r="M1" s="10" t="s">
        <v>69</v>
      </c>
      <c r="N1" s="10" t="s">
        <v>70</v>
      </c>
      <c r="O1" s="9" t="s">
        <v>71</v>
      </c>
      <c r="P1" s="9" t="s">
        <v>72</v>
      </c>
      <c r="Q1" s="11"/>
      <c r="R1" s="12"/>
      <c r="S1" s="12"/>
      <c r="T1" s="12"/>
      <c r="U1" s="12"/>
      <c r="V1" s="12"/>
      <c r="W1" s="12"/>
    </row>
    <row r="2" spans="1:23" ht="52" x14ac:dyDescent="0.35">
      <c r="A2" s="20" t="s">
        <v>73</v>
      </c>
      <c r="B2" s="20"/>
      <c r="C2" s="20" t="s">
        <v>74</v>
      </c>
      <c r="D2" s="20"/>
      <c r="E2" s="20" t="s">
        <v>75</v>
      </c>
      <c r="F2" s="20"/>
      <c r="G2" s="20"/>
      <c r="H2" s="13" t="s">
        <v>76</v>
      </c>
      <c r="I2" s="13" t="s">
        <v>77</v>
      </c>
      <c r="J2" s="13" t="s">
        <v>78</v>
      </c>
      <c r="K2" s="13" t="s">
        <v>79</v>
      </c>
      <c r="L2" s="13" t="s">
        <v>80</v>
      </c>
      <c r="M2" s="13" t="s">
        <v>81</v>
      </c>
      <c r="N2" s="13" t="s">
        <v>82</v>
      </c>
      <c r="O2" s="13" t="s">
        <v>83</v>
      </c>
      <c r="P2" s="13" t="s">
        <v>84</v>
      </c>
      <c r="Q2" s="13"/>
      <c r="R2" s="14" t="s">
        <v>85</v>
      </c>
      <c r="S2" s="29" t="s">
        <v>86</v>
      </c>
      <c r="T2" s="29"/>
      <c r="U2" s="29" t="s">
        <v>87</v>
      </c>
      <c r="V2" s="29"/>
      <c r="W2" s="14" t="s">
        <v>88</v>
      </c>
    </row>
    <row r="3" spans="1:23" ht="31.5" x14ac:dyDescent="0.35">
      <c r="A3" s="20" t="s">
        <v>73</v>
      </c>
      <c r="B3" s="23"/>
      <c r="C3" s="20" t="s">
        <v>74</v>
      </c>
      <c r="D3" s="23"/>
      <c r="E3" s="26" t="s">
        <v>89</v>
      </c>
      <c r="F3" s="26"/>
      <c r="G3" s="26"/>
      <c r="H3" s="15" t="s">
        <v>90</v>
      </c>
      <c r="I3" s="15" t="s">
        <v>91</v>
      </c>
      <c r="J3" s="15" t="s">
        <v>92</v>
      </c>
      <c r="K3" s="16" t="s">
        <v>93</v>
      </c>
      <c r="L3" s="15" t="s">
        <v>94</v>
      </c>
      <c r="M3" s="16" t="s">
        <v>95</v>
      </c>
      <c r="N3" s="16" t="s">
        <v>93</v>
      </c>
      <c r="O3" s="16" t="s">
        <v>96</v>
      </c>
      <c r="P3" s="15" t="s">
        <v>109</v>
      </c>
      <c r="Q3" s="13"/>
      <c r="R3" s="17">
        <f>(2+2+1+3+1+1)/6</f>
        <v>1.6666666666666667</v>
      </c>
      <c r="S3" s="27">
        <f>(2+1+2)/4</f>
        <v>1.25</v>
      </c>
      <c r="T3" s="27"/>
      <c r="U3" s="28">
        <f>R3*S3</f>
        <v>2.0833333333333335</v>
      </c>
      <c r="V3" s="28"/>
      <c r="W3" s="18" t="s">
        <v>97</v>
      </c>
    </row>
    <row r="4" spans="1:23" ht="63" x14ac:dyDescent="0.35">
      <c r="A4" s="24" t="s">
        <v>98</v>
      </c>
      <c r="B4" s="24"/>
      <c r="C4" s="25" t="s">
        <v>99</v>
      </c>
      <c r="D4" s="25"/>
      <c r="E4" s="26" t="s">
        <v>89</v>
      </c>
      <c r="F4" s="26"/>
      <c r="G4" s="26"/>
      <c r="H4" s="15" t="s">
        <v>100</v>
      </c>
      <c r="I4" s="15" t="s">
        <v>101</v>
      </c>
      <c r="J4" s="15" t="s">
        <v>102</v>
      </c>
      <c r="K4" s="16" t="s">
        <v>93</v>
      </c>
      <c r="L4" s="15" t="s">
        <v>103</v>
      </c>
      <c r="M4" s="16" t="s">
        <v>95</v>
      </c>
      <c r="N4" s="16" t="s">
        <v>93</v>
      </c>
      <c r="O4" s="16" t="s">
        <v>96</v>
      </c>
      <c r="P4" s="16" t="s">
        <v>104</v>
      </c>
      <c r="Q4" s="13"/>
      <c r="R4" s="17">
        <f>(2+5+5+3+1+1)/6</f>
        <v>2.8333333333333335</v>
      </c>
      <c r="S4" s="27">
        <f>(2+1+1)/4</f>
        <v>1</v>
      </c>
      <c r="T4" s="27"/>
      <c r="U4" s="28">
        <f t="shared" ref="U4:U8" si="0">R4*S4</f>
        <v>2.8333333333333335</v>
      </c>
      <c r="V4" s="28"/>
      <c r="W4" s="18" t="s">
        <v>97</v>
      </c>
    </row>
    <row r="5" spans="1:23" ht="63" x14ac:dyDescent="0.35">
      <c r="A5" s="25" t="s">
        <v>15</v>
      </c>
      <c r="B5" s="25"/>
      <c r="C5" s="24" t="s">
        <v>16</v>
      </c>
      <c r="D5" s="24"/>
      <c r="E5" s="26" t="s">
        <v>89</v>
      </c>
      <c r="F5" s="26"/>
      <c r="G5" s="26"/>
      <c r="H5" s="15" t="s">
        <v>100</v>
      </c>
      <c r="I5" s="15" t="s">
        <v>91</v>
      </c>
      <c r="J5" s="15" t="s">
        <v>102</v>
      </c>
      <c r="K5" s="16" t="s">
        <v>93</v>
      </c>
      <c r="L5" s="15" t="s">
        <v>103</v>
      </c>
      <c r="M5" s="16" t="s">
        <v>95</v>
      </c>
      <c r="N5" s="16" t="s">
        <v>93</v>
      </c>
      <c r="O5" s="16" t="s">
        <v>96</v>
      </c>
      <c r="P5" s="15" t="s">
        <v>105</v>
      </c>
      <c r="Q5" s="13"/>
      <c r="R5" s="17">
        <f>(2+5+1+3+1+1)/6</f>
        <v>2.1666666666666665</v>
      </c>
      <c r="S5" s="27">
        <f>(2+1+3)/4</f>
        <v>1.5</v>
      </c>
      <c r="T5" s="27"/>
      <c r="U5" s="28">
        <f t="shared" si="0"/>
        <v>3.25</v>
      </c>
      <c r="V5" s="28"/>
      <c r="W5" s="18" t="s">
        <v>97</v>
      </c>
    </row>
    <row r="6" spans="1:23" ht="63" x14ac:dyDescent="0.35">
      <c r="A6" s="24" t="s">
        <v>19</v>
      </c>
      <c r="B6" s="24"/>
      <c r="C6" s="24" t="s">
        <v>20</v>
      </c>
      <c r="D6" s="24"/>
      <c r="E6" s="26" t="s">
        <v>106</v>
      </c>
      <c r="F6" s="26"/>
      <c r="G6" s="26"/>
      <c r="H6" s="15" t="s">
        <v>100</v>
      </c>
      <c r="I6" s="15" t="s">
        <v>91</v>
      </c>
      <c r="J6" s="15" t="s">
        <v>102</v>
      </c>
      <c r="K6" s="16" t="s">
        <v>93</v>
      </c>
      <c r="L6" s="15" t="s">
        <v>107</v>
      </c>
      <c r="M6" s="16" t="s">
        <v>108</v>
      </c>
      <c r="N6" s="16" t="s">
        <v>93</v>
      </c>
      <c r="O6" s="16" t="s">
        <v>96</v>
      </c>
      <c r="P6" s="15" t="s">
        <v>109</v>
      </c>
      <c r="Q6" s="13"/>
      <c r="R6" s="17">
        <f>(4+5+1+3+1+3)/6</f>
        <v>2.8333333333333335</v>
      </c>
      <c r="S6" s="27">
        <f>(1+1+2)/4</f>
        <v>1</v>
      </c>
      <c r="T6" s="27"/>
      <c r="U6" s="28">
        <f t="shared" si="0"/>
        <v>2.8333333333333335</v>
      </c>
      <c r="V6" s="28"/>
      <c r="W6" s="18" t="s">
        <v>97</v>
      </c>
    </row>
    <row r="7" spans="1:23" ht="63" x14ac:dyDescent="0.35">
      <c r="A7" s="24" t="s">
        <v>23</v>
      </c>
      <c r="B7" s="24"/>
      <c r="C7" s="25" t="s">
        <v>24</v>
      </c>
      <c r="D7" s="25"/>
      <c r="E7" s="26" t="s">
        <v>106</v>
      </c>
      <c r="F7" s="26"/>
      <c r="G7" s="26"/>
      <c r="H7" s="15" t="s">
        <v>100</v>
      </c>
      <c r="I7" s="15" t="s">
        <v>91</v>
      </c>
      <c r="J7" s="15" t="s">
        <v>102</v>
      </c>
      <c r="K7" s="16" t="s">
        <v>93</v>
      </c>
      <c r="L7" s="15" t="s">
        <v>107</v>
      </c>
      <c r="M7" s="16" t="s">
        <v>110</v>
      </c>
      <c r="N7" s="16" t="s">
        <v>93</v>
      </c>
      <c r="O7" s="16" t="s">
        <v>96</v>
      </c>
      <c r="P7" s="15" t="s">
        <v>109</v>
      </c>
      <c r="Q7" s="13"/>
      <c r="R7" s="17">
        <f>(4+5+1+3+1+3)/6</f>
        <v>2.8333333333333335</v>
      </c>
      <c r="S7" s="27">
        <f>(3+1+2)/4</f>
        <v>1.5</v>
      </c>
      <c r="T7" s="27"/>
      <c r="U7" s="28">
        <f t="shared" si="0"/>
        <v>4.25</v>
      </c>
      <c r="V7" s="28"/>
      <c r="W7" s="18" t="s">
        <v>97</v>
      </c>
    </row>
    <row r="8" spans="1:23" ht="63" x14ac:dyDescent="0.35">
      <c r="A8" s="24" t="s">
        <v>111</v>
      </c>
      <c r="B8" s="24"/>
      <c r="C8" s="24" t="s">
        <v>112</v>
      </c>
      <c r="D8" s="24"/>
      <c r="E8" s="26" t="s">
        <v>89</v>
      </c>
      <c r="F8" s="26"/>
      <c r="G8" s="26"/>
      <c r="H8" s="15" t="s">
        <v>100</v>
      </c>
      <c r="I8" s="15" t="s">
        <v>91</v>
      </c>
      <c r="J8" s="15" t="s">
        <v>92</v>
      </c>
      <c r="K8" s="16" t="s">
        <v>93</v>
      </c>
      <c r="L8" s="15" t="s">
        <v>107</v>
      </c>
      <c r="M8" s="16" t="s">
        <v>108</v>
      </c>
      <c r="N8" s="16" t="s">
        <v>93</v>
      </c>
      <c r="O8" s="16" t="s">
        <v>96</v>
      </c>
      <c r="P8" s="15" t="s">
        <v>105</v>
      </c>
      <c r="Q8" s="13"/>
      <c r="R8" s="17">
        <f>(2+5+1+1+1+3)/6</f>
        <v>2.1666666666666665</v>
      </c>
      <c r="S8" s="27">
        <f>(1+1+3)/4</f>
        <v>1.25</v>
      </c>
      <c r="T8" s="27"/>
      <c r="U8" s="28">
        <f t="shared" si="0"/>
        <v>2.708333333333333</v>
      </c>
      <c r="V8" s="28"/>
      <c r="W8" s="18" t="s">
        <v>97</v>
      </c>
    </row>
    <row r="9" spans="1:23" ht="49.4" customHeight="1" x14ac:dyDescent="0.35"/>
    <row r="10" spans="1:23" ht="54.4" customHeight="1" x14ac:dyDescent="0.35"/>
    <row r="11" spans="1:23" ht="76.150000000000006" customHeight="1" x14ac:dyDescent="0.35"/>
    <row r="12" spans="1:23" ht="76.150000000000006" customHeight="1" x14ac:dyDescent="0.35"/>
    <row r="13" spans="1:23" ht="87.25" customHeight="1" x14ac:dyDescent="0.35"/>
    <row r="14" spans="1:23" ht="76.150000000000006" customHeight="1" x14ac:dyDescent="0.35"/>
    <row r="15" spans="1:23" ht="54.4" customHeight="1" x14ac:dyDescent="0.35"/>
  </sheetData>
  <mergeCells count="36">
    <mergeCell ref="A7:B7"/>
    <mergeCell ref="C7:D7"/>
    <mergeCell ref="E7:G7"/>
    <mergeCell ref="S7:T7"/>
    <mergeCell ref="U7:V7"/>
    <mergeCell ref="A8:B8"/>
    <mergeCell ref="C8:D8"/>
    <mergeCell ref="E8:G8"/>
    <mergeCell ref="S8:T8"/>
    <mergeCell ref="U8:V8"/>
    <mergeCell ref="A5:B5"/>
    <mergeCell ref="C5:D5"/>
    <mergeCell ref="E5:G5"/>
    <mergeCell ref="S5:T5"/>
    <mergeCell ref="U5:V5"/>
    <mergeCell ref="A6:B6"/>
    <mergeCell ref="C6:D6"/>
    <mergeCell ref="E6:G6"/>
    <mergeCell ref="S6:T6"/>
    <mergeCell ref="U6:V6"/>
    <mergeCell ref="S2:T2"/>
    <mergeCell ref="U2:V2"/>
    <mergeCell ref="E3:G3"/>
    <mergeCell ref="S3:T3"/>
    <mergeCell ref="U3:V3"/>
    <mergeCell ref="A4:B4"/>
    <mergeCell ref="C4:D4"/>
    <mergeCell ref="E4:G4"/>
    <mergeCell ref="S4:T4"/>
    <mergeCell ref="U4:V4"/>
    <mergeCell ref="A1:B1"/>
    <mergeCell ref="C1:D1"/>
    <mergeCell ref="E1:G1"/>
    <mergeCell ref="A2:B3"/>
    <mergeCell ref="C2:D3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Manoli</dc:creator>
  <cp:lastModifiedBy>Stefano Manoli</cp:lastModifiedBy>
  <cp:lastPrinted>2020-11-12T17:14:06Z</cp:lastPrinted>
  <dcterms:created xsi:type="dcterms:W3CDTF">2020-11-08T08:26:48Z</dcterms:created>
  <dcterms:modified xsi:type="dcterms:W3CDTF">2021-12-03T17:18:13Z</dcterms:modified>
</cp:coreProperties>
</file>